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1 MIS DOCUMENTOS\1 REVISIÓN 2026\SEVAC\PROYECCIÓN A 5 AÑOS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O55" i="1" l="1"/>
  <c r="N55" i="1"/>
  <c r="M55" i="1"/>
  <c r="L55" i="1"/>
  <c r="K55" i="1"/>
  <c r="J55" i="1"/>
  <c r="I55" i="1"/>
  <c r="H55" i="1"/>
  <c r="G55" i="1"/>
  <c r="F55" i="1"/>
  <c r="E55" i="1"/>
  <c r="D55" i="1"/>
  <c r="O47" i="1"/>
  <c r="N47" i="1"/>
  <c r="M47" i="1"/>
  <c r="L47" i="1"/>
  <c r="K47" i="1"/>
  <c r="J47" i="1"/>
  <c r="I47" i="1"/>
  <c r="H47" i="1"/>
  <c r="G47" i="1"/>
  <c r="F47" i="1"/>
  <c r="E47" i="1"/>
  <c r="D47" i="1"/>
  <c r="C28" i="1"/>
  <c r="C23" i="1" l="1"/>
  <c r="D12" i="1"/>
  <c r="O12" i="1"/>
  <c r="N12" i="1"/>
  <c r="M12" i="1"/>
  <c r="L12" i="1"/>
  <c r="K12" i="1"/>
  <c r="J12" i="1"/>
  <c r="I12" i="1"/>
  <c r="H12" i="1"/>
  <c r="G12" i="1"/>
  <c r="F12" i="1"/>
  <c r="E12" i="1"/>
  <c r="C60" i="1" l="1"/>
  <c r="C55" i="1"/>
  <c r="C48" i="1"/>
  <c r="C47" i="1"/>
  <c r="C27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<sst xmlns="http://schemas.openxmlformats.org/spreadsheetml/2006/main" count="71" uniqueCount="69">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</sst>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166" fontId="19" fillId="2" borderId="6" xfId="0" applyNumberFormat="1" applyFont="1" applyFill="1" applyBorder="1" applyAlignment="1">
      <alignment horizontal="right" vertical="center" wrapText="1"/>
    </xf>
    <xf numFmtId="166" fontId="19" fillId="0" borderId="6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topLeftCell="A38" zoomScale="91" zoomScaleNormal="91" workbookViewId="0">
      <selection activeCell="B3" sqref="B3:O64"/>
    </sheetView>
  </sheetViews>
  <sheetFormatPr baseColWidth="10" defaultColWidth="5" defaultRowHeight="12.75" x14ac:dyDescent="0.2"/>
  <cols>
    <col min="1" max="1" width="5" style="6"/>
    <col min="2" max="2" width="68.5703125" style="6" customWidth="1"/>
    <col min="3" max="15" width="16.42578125" style="6" customWidth="1"/>
    <col min="16" max="16384" width="5" style="6"/>
  </cols>
  <sheetData>
    <row r="3" spans="2:15" s="7" customFormat="1" x14ac:dyDescent="0.2">
      <c r="B3" s="18" t="s">
        <v>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5" s="7" customFormat="1" x14ac:dyDescent="0.2">
      <c r="B4" s="18" t="s">
        <v>68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s="7" customFormat="1" x14ac:dyDescent="0.2">
      <c r="B5" s="18" t="s">
        <v>64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2:15" s="7" customForma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s="7" customFormat="1" x14ac:dyDescent="0.2">
      <c r="B7" s="8" t="s">
        <v>66</v>
      </c>
      <c r="C7" s="19" t="s">
        <v>67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s="7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7" customFormat="1" x14ac:dyDescent="0.2"/>
    <row r="10" spans="2:15" s="7" customFormat="1" x14ac:dyDescent="0.2"/>
    <row r="11" spans="2:15" x14ac:dyDescent="0.2">
      <c r="B11" s="9"/>
      <c r="C11" s="10" t="s">
        <v>0</v>
      </c>
      <c r="D11" s="10" t="s">
        <v>1</v>
      </c>
      <c r="E11" s="10" t="s">
        <v>2</v>
      </c>
      <c r="F11" s="10" t="s">
        <v>3</v>
      </c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  <c r="L11" s="10" t="s">
        <v>9</v>
      </c>
      <c r="M11" s="10" t="s">
        <v>10</v>
      </c>
      <c r="N11" s="10" t="s">
        <v>11</v>
      </c>
      <c r="O11" s="10" t="s">
        <v>12</v>
      </c>
    </row>
    <row r="12" spans="2:15" s="1" customFormat="1" x14ac:dyDescent="0.2">
      <c r="B12" s="2" t="s">
        <v>13</v>
      </c>
      <c r="C12" s="15">
        <f>+C23+C39+C43+C47+C55</f>
        <v>13196545577</v>
      </c>
      <c r="D12" s="15">
        <f>+D23+D39+D43+D47+D55</f>
        <v>995953090.55000019</v>
      </c>
      <c r="E12" s="15">
        <f t="shared" ref="E12:O12" si="0">+E23+E39+E43+E47+E55</f>
        <v>943346302.88999975</v>
      </c>
      <c r="F12" s="15">
        <f t="shared" si="0"/>
        <v>1013650906.0100001</v>
      </c>
      <c r="G12" s="15">
        <f t="shared" si="0"/>
        <v>987359321.95000005</v>
      </c>
      <c r="H12" s="15">
        <f t="shared" si="0"/>
        <v>1024058567.0200001</v>
      </c>
      <c r="I12" s="15">
        <f t="shared" si="0"/>
        <v>1547453932.99</v>
      </c>
      <c r="J12" s="15">
        <f t="shared" si="0"/>
        <v>974610068.71999991</v>
      </c>
      <c r="K12" s="15">
        <f t="shared" si="0"/>
        <v>971008448.45999992</v>
      </c>
      <c r="L12" s="15">
        <f t="shared" si="0"/>
        <v>1023350308.5799999</v>
      </c>
      <c r="M12" s="15">
        <f t="shared" si="0"/>
        <v>981307610.51999998</v>
      </c>
      <c r="N12" s="15">
        <f t="shared" si="0"/>
        <v>1016287068.1000001</v>
      </c>
      <c r="O12" s="15">
        <f t="shared" si="0"/>
        <v>1718159951.2099998</v>
      </c>
    </row>
    <row r="13" spans="2:15" s="1" customFormat="1" x14ac:dyDescent="0.2">
      <c r="B13" s="3" t="s">
        <v>14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</row>
    <row r="14" spans="2:15" s="1" customFormat="1" x14ac:dyDescent="0.2">
      <c r="B14" s="4" t="s">
        <v>15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</row>
    <row r="15" spans="2:15" s="1" customFormat="1" x14ac:dyDescent="0.2">
      <c r="B15" s="4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2:15" s="1" customFormat="1" x14ac:dyDescent="0.2">
      <c r="B16" s="4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2:15" s="1" customFormat="1" x14ac:dyDescent="0.2">
      <c r="B17" s="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2:15" s="1" customFormat="1" x14ac:dyDescent="0.2">
      <c r="B18" s="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2:15" s="1" customFormat="1" x14ac:dyDescent="0.2">
      <c r="B19" s="4" t="s">
        <v>20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2:15" s="1" customFormat="1" x14ac:dyDescent="0.2">
      <c r="B20" s="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2:15" s="1" customFormat="1" x14ac:dyDescent="0.2">
      <c r="B21" s="4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2:15" s="1" customFormat="1" ht="25.5" x14ac:dyDescent="0.2">
      <c r="B22" s="4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2:15" x14ac:dyDescent="0.2">
      <c r="B23" s="11" t="s">
        <v>24</v>
      </c>
      <c r="C23" s="16">
        <f>SUBTOTAL(9,D23:O23)</f>
        <v>5009657368</v>
      </c>
      <c r="D23" s="16">
        <f>+D27+D28</f>
        <v>421765231.15000004</v>
      </c>
      <c r="E23" s="16">
        <f t="shared" ref="E23:O23" si="1">+E27+E28</f>
        <v>411976011.22999996</v>
      </c>
      <c r="F23" s="16">
        <f t="shared" si="1"/>
        <v>423792676.46000004</v>
      </c>
      <c r="G23" s="16">
        <f t="shared" si="1"/>
        <v>410132639.44000012</v>
      </c>
      <c r="H23" s="16">
        <f t="shared" si="1"/>
        <v>411905472.57999998</v>
      </c>
      <c r="I23" s="16">
        <f t="shared" si="1"/>
        <v>414384978.30000001</v>
      </c>
      <c r="J23" s="16">
        <f t="shared" si="1"/>
        <v>411659163.88999999</v>
      </c>
      <c r="K23" s="16">
        <f t="shared" si="1"/>
        <v>410953014.31999999</v>
      </c>
      <c r="L23" s="16">
        <f t="shared" si="1"/>
        <v>432255877.37</v>
      </c>
      <c r="M23" s="16">
        <f t="shared" si="1"/>
        <v>420239322.50000006</v>
      </c>
      <c r="N23" s="16">
        <f t="shared" si="1"/>
        <v>419947667.44</v>
      </c>
      <c r="O23" s="16">
        <f t="shared" si="1"/>
        <v>420645313.31999999</v>
      </c>
    </row>
    <row r="24" spans="2:15" s="1" customFormat="1" x14ac:dyDescent="0.2">
      <c r="B24" s="4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2:15" s="1" customFormat="1" x14ac:dyDescent="0.2">
      <c r="B25" s="4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</row>
    <row r="26" spans="2:15" s="1" customFormat="1" x14ac:dyDescent="0.2">
      <c r="B26" s="4" t="s">
        <v>27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</row>
    <row r="27" spans="2:15" x14ac:dyDescent="0.2">
      <c r="B27" s="12" t="s">
        <v>28</v>
      </c>
      <c r="C27" s="16">
        <f>SUBTOTAL(9,D27:O27)</f>
        <v>5001211272</v>
      </c>
      <c r="D27" s="16">
        <v>417559028.87000006</v>
      </c>
      <c r="E27" s="16">
        <v>410468924.39999998</v>
      </c>
      <c r="F27" s="16">
        <v>423740949.92000002</v>
      </c>
      <c r="G27" s="16">
        <v>409971573.38000011</v>
      </c>
      <c r="H27" s="16">
        <v>411151451.16999996</v>
      </c>
      <c r="I27" s="16">
        <v>414370272.75</v>
      </c>
      <c r="J27" s="16">
        <v>411633212.09999996</v>
      </c>
      <c r="K27" s="16">
        <v>410921633.52999997</v>
      </c>
      <c r="L27" s="16">
        <v>431786678.03000003</v>
      </c>
      <c r="M27" s="16">
        <v>419359700.50000006</v>
      </c>
      <c r="N27" s="16">
        <v>419904127.94999999</v>
      </c>
      <c r="O27" s="16">
        <v>420343719.39999998</v>
      </c>
    </row>
    <row r="28" spans="2:15" s="1" customFormat="1" x14ac:dyDescent="0.2">
      <c r="B28" s="4" t="s">
        <v>21</v>
      </c>
      <c r="C28" s="16">
        <f>SUBTOTAL(9,D28:O28)</f>
        <v>8446096</v>
      </c>
      <c r="D28" s="15">
        <v>4206202.28</v>
      </c>
      <c r="E28" s="15">
        <v>1507086.83</v>
      </c>
      <c r="F28" s="15">
        <v>51726.54</v>
      </c>
      <c r="G28" s="15">
        <v>161066.06</v>
      </c>
      <c r="H28" s="15">
        <v>754021.41</v>
      </c>
      <c r="I28" s="15">
        <v>14705.55</v>
      </c>
      <c r="J28" s="15">
        <v>25951.79</v>
      </c>
      <c r="K28" s="15">
        <v>31380.79</v>
      </c>
      <c r="L28" s="15">
        <v>469199.34</v>
      </c>
      <c r="M28" s="15">
        <v>879622</v>
      </c>
      <c r="N28" s="15">
        <v>43539.49</v>
      </c>
      <c r="O28" s="15">
        <v>301593.92</v>
      </c>
    </row>
    <row r="29" spans="2:15" s="1" customFormat="1" x14ac:dyDescent="0.2">
      <c r="B29" s="5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2:15" s="1" customFormat="1" x14ac:dyDescent="0.2">
      <c r="B30" s="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2:15" s="1" customFormat="1" ht="38.25" x14ac:dyDescent="0.2">
      <c r="B31" s="4" t="s">
        <v>31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2:15" s="1" customFormat="1" x14ac:dyDescent="0.2">
      <c r="B32" s="3" t="s">
        <v>32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2:15" s="1" customFormat="1" ht="25.5" x14ac:dyDescent="0.2">
      <c r="B33" s="4" t="s">
        <v>33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2:15" s="1" customFormat="1" x14ac:dyDescent="0.2">
      <c r="B34" s="4" t="s">
        <v>34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</row>
    <row r="35" spans="2:15" s="1" customFormat="1" x14ac:dyDescent="0.2">
      <c r="B35" s="4" t="s">
        <v>35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</row>
    <row r="36" spans="2:15" s="1" customFormat="1" x14ac:dyDescent="0.2">
      <c r="B36" s="4" t="s">
        <v>36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</row>
    <row r="37" spans="2:15" s="1" customFormat="1" x14ac:dyDescent="0.2">
      <c r="B37" s="4" t="s">
        <v>21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</row>
    <row r="38" spans="2:15" s="1" customFormat="1" ht="25.5" x14ac:dyDescent="0.2">
      <c r="B38" s="4" t="s">
        <v>37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</row>
    <row r="39" spans="2:15" x14ac:dyDescent="0.2">
      <c r="B39" s="13" t="s">
        <v>38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</row>
    <row r="40" spans="2:15" x14ac:dyDescent="0.2">
      <c r="B40" s="12" t="s">
        <v>39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</row>
    <row r="41" spans="2:15" s="1" customFormat="1" x14ac:dyDescent="0.2">
      <c r="B41" s="4" t="s">
        <v>40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2:15" s="1" customFormat="1" ht="25.5" x14ac:dyDescent="0.2">
      <c r="B42" s="4" t="s">
        <v>41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2:15" x14ac:dyDescent="0.2">
      <c r="B43" s="13" t="s">
        <v>42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2:15" x14ac:dyDescent="0.2">
      <c r="B44" s="12" t="s">
        <v>43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</row>
    <row r="45" spans="2:15" s="1" customFormat="1" x14ac:dyDescent="0.2">
      <c r="B45" s="4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s="1" customFormat="1" ht="25.5" x14ac:dyDescent="0.2">
      <c r="B46" s="4" t="s">
        <v>45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2">
      <c r="B47" s="11" t="s">
        <v>46</v>
      </c>
      <c r="C47" s="16">
        <f t="shared" ref="C47:C48" si="2">SUBTOTAL(9,D47:O47)</f>
        <v>7141164704.999999</v>
      </c>
      <c r="D47" s="16">
        <f>+D48</f>
        <v>492603068.6500001</v>
      </c>
      <c r="E47" s="16">
        <f t="shared" ref="E47:O47" si="3">+E48</f>
        <v>449829385.04999983</v>
      </c>
      <c r="F47" s="16">
        <f t="shared" si="3"/>
        <v>507673195.22000009</v>
      </c>
      <c r="G47" s="16">
        <f t="shared" si="3"/>
        <v>495069047.84999996</v>
      </c>
      <c r="H47" s="16">
        <f t="shared" si="3"/>
        <v>520568487.83000004</v>
      </c>
      <c r="I47" s="16">
        <f t="shared" si="3"/>
        <v>1046823966.2899998</v>
      </c>
      <c r="J47" s="16">
        <f t="shared" si="3"/>
        <v>475726053.65999997</v>
      </c>
      <c r="K47" s="16">
        <f t="shared" si="3"/>
        <v>471638302.29999989</v>
      </c>
      <c r="L47" s="16">
        <f t="shared" si="3"/>
        <v>501368566.78999996</v>
      </c>
      <c r="M47" s="16">
        <f t="shared" si="3"/>
        <v>469760361.03999996</v>
      </c>
      <c r="N47" s="16">
        <f t="shared" si="3"/>
        <v>505007127.61000007</v>
      </c>
      <c r="O47" s="16">
        <f t="shared" si="3"/>
        <v>1205097142.7099998</v>
      </c>
    </row>
    <row r="48" spans="2:15" x14ac:dyDescent="0.2">
      <c r="B48" s="12" t="s">
        <v>47</v>
      </c>
      <c r="C48" s="16">
        <f t="shared" si="2"/>
        <v>7141164704.999999</v>
      </c>
      <c r="D48" s="16">
        <v>492603068.6500001</v>
      </c>
      <c r="E48" s="16">
        <v>449829385.04999983</v>
      </c>
      <c r="F48" s="16">
        <v>507673195.22000009</v>
      </c>
      <c r="G48" s="16">
        <v>495069047.84999996</v>
      </c>
      <c r="H48" s="16">
        <v>520568487.83000004</v>
      </c>
      <c r="I48" s="16">
        <v>1046823966.2899998</v>
      </c>
      <c r="J48" s="16">
        <v>475726053.65999997</v>
      </c>
      <c r="K48" s="16">
        <v>471638302.29999989</v>
      </c>
      <c r="L48" s="16">
        <v>501368566.78999996</v>
      </c>
      <c r="M48" s="16">
        <v>469760361.03999996</v>
      </c>
      <c r="N48" s="16">
        <v>505007127.61000007</v>
      </c>
      <c r="O48" s="16">
        <v>1205097142.7099998</v>
      </c>
    </row>
    <row r="49" spans="2:15" s="1" customFormat="1" x14ac:dyDescent="0.2">
      <c r="B49" s="4" t="s">
        <v>48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2:15" s="1" customFormat="1" ht="25.5" x14ac:dyDescent="0.2">
      <c r="B50" s="4" t="s">
        <v>49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s="1" customFormat="1" x14ac:dyDescent="0.2">
      <c r="B51" s="3" t="s">
        <v>50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s="1" customFormat="1" x14ac:dyDescent="0.2">
      <c r="B52" s="4" t="s">
        <v>51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s="1" customFormat="1" x14ac:dyDescent="0.2">
      <c r="B53" s="4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2:15" s="1" customFormat="1" x14ac:dyDescent="0.2">
      <c r="B54" s="4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2:15" x14ac:dyDescent="0.2">
      <c r="B55" s="13" t="s">
        <v>54</v>
      </c>
      <c r="C55" s="16">
        <f>SUBTOTAL(9,D55:O55)</f>
        <v>1045723503.9999999</v>
      </c>
      <c r="D55" s="16">
        <f>+D60</f>
        <v>81584790.75</v>
      </c>
      <c r="E55" s="16">
        <f t="shared" ref="E55:O55" si="4">+E60</f>
        <v>81540906.609999999</v>
      </c>
      <c r="F55" s="16">
        <f t="shared" si="4"/>
        <v>82185034.329999998</v>
      </c>
      <c r="G55" s="16">
        <f t="shared" si="4"/>
        <v>82157634.659999996</v>
      </c>
      <c r="H55" s="16">
        <f t="shared" si="4"/>
        <v>91584606.609999999</v>
      </c>
      <c r="I55" s="16">
        <f t="shared" si="4"/>
        <v>86244988.399999991</v>
      </c>
      <c r="J55" s="16">
        <f t="shared" si="4"/>
        <v>87224851.170000002</v>
      </c>
      <c r="K55" s="16">
        <f t="shared" si="4"/>
        <v>88417131.839999989</v>
      </c>
      <c r="L55" s="16">
        <f t="shared" si="4"/>
        <v>89725864.420000002</v>
      </c>
      <c r="M55" s="16">
        <f t="shared" si="4"/>
        <v>91307926.980000004</v>
      </c>
      <c r="N55" s="16">
        <f t="shared" si="4"/>
        <v>91332273.050000012</v>
      </c>
      <c r="O55" s="16">
        <f t="shared" si="4"/>
        <v>92417495.179999992</v>
      </c>
    </row>
    <row r="56" spans="2:15" s="1" customFormat="1" x14ac:dyDescent="0.2">
      <c r="B56" s="4" t="s">
        <v>55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2:15" s="1" customFormat="1" x14ac:dyDescent="0.2">
      <c r="B57" s="4" t="s">
        <v>56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2:15" s="1" customFormat="1" x14ac:dyDescent="0.2">
      <c r="B58" s="4" t="s">
        <v>57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2:15" s="1" customFormat="1" x14ac:dyDescent="0.2">
      <c r="B59" s="4" t="s">
        <v>58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2:15" x14ac:dyDescent="0.2">
      <c r="B60" s="12" t="s">
        <v>59</v>
      </c>
      <c r="C60" s="16">
        <f>SUBTOTAL(9,D60:O60)</f>
        <v>1045723503.9999999</v>
      </c>
      <c r="D60" s="16">
        <v>81584790.75</v>
      </c>
      <c r="E60" s="16">
        <v>81540906.609999999</v>
      </c>
      <c r="F60" s="16">
        <v>82185034.329999998</v>
      </c>
      <c r="G60" s="16">
        <v>82157634.659999996</v>
      </c>
      <c r="H60" s="16">
        <v>91584606.609999999</v>
      </c>
      <c r="I60" s="16">
        <v>86244988.399999991</v>
      </c>
      <c r="J60" s="16">
        <v>87224851.170000002</v>
      </c>
      <c r="K60" s="16">
        <v>88417131.839999989</v>
      </c>
      <c r="L60" s="16">
        <v>89725864.420000002</v>
      </c>
      <c r="M60" s="16">
        <v>91307926.980000004</v>
      </c>
      <c r="N60" s="16">
        <v>91332273.050000012</v>
      </c>
      <c r="O60" s="16">
        <v>92417495.179999992</v>
      </c>
    </row>
    <row r="61" spans="2:15" s="1" customFormat="1" x14ac:dyDescent="0.2">
      <c r="B61" s="4" t="s">
        <v>60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2" spans="2:15" s="1" customFormat="1" x14ac:dyDescent="0.2">
      <c r="B62" s="3" t="s">
        <v>61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</row>
    <row r="63" spans="2:15" s="1" customFormat="1" x14ac:dyDescent="0.2">
      <c r="B63" s="4" t="s">
        <v>62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</row>
    <row r="64" spans="2:15" s="1" customFormat="1" x14ac:dyDescent="0.2">
      <c r="B64" s="4" t="s">
        <v>63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</row>
    <row r="71" spans="3:3" x14ac:dyDescent="0.2">
      <c r="C71" s="14"/>
    </row>
    <row r="72" spans="3:3" x14ac:dyDescent="0.2">
      <c r="C72" s="14"/>
    </row>
    <row r="73" spans="3:3" x14ac:dyDescent="0.2">
      <c r="C73" s="14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Molina</cp:lastModifiedBy>
  <cp:lastPrinted>2018-04-17T23:55:38Z</cp:lastPrinted>
  <dcterms:created xsi:type="dcterms:W3CDTF">2014-03-14T22:16:36Z</dcterms:created>
  <dcterms:modified xsi:type="dcterms:W3CDTF">2026-04-10T20:15:00Z</dcterms:modified>
</cp:coreProperties>
</file>